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ORK\SOD01H 177\Benchmarks\Implementation Manual\Updates to IM\"/>
    </mc:Choice>
  </mc:AlternateContent>
  <bookViews>
    <workbookView xWindow="0" yWindow="0" windowWidth="14380" windowHeight="3910" activeTab="2"/>
  </bookViews>
  <sheets>
    <sheet name="Insurer Contact Information" sheetId="5" r:id="rId1"/>
    <sheet name="HD-TME" sheetId="3" r:id="rId2"/>
    <sheet name="PR Record Type" sheetId="1" r:id="rId3"/>
    <sheet name="Rx Rebates" sheetId="2" r:id="rId4"/>
    <sheet name="Market Enrollment" sheetId="4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4" i="1" l="1"/>
  <c r="T24" i="1"/>
  <c r="S27" i="1"/>
  <c r="T27" i="1"/>
  <c r="S28" i="1"/>
  <c r="T25" i="1"/>
  <c r="T28" i="1"/>
  <c r="S25" i="1"/>
  <c r="T12" i="1"/>
  <c r="S19" i="1"/>
  <c r="U19" i="1" s="1"/>
  <c r="V19" i="1" s="1"/>
  <c r="W19" i="1" s="1"/>
  <c r="S18" i="1"/>
  <c r="S17" i="1"/>
  <c r="U17" i="1" s="1"/>
  <c r="V17" i="1" s="1"/>
  <c r="W17" i="1" s="1"/>
  <c r="S16" i="1"/>
  <c r="S15" i="1"/>
  <c r="S14" i="1"/>
  <c r="S13" i="1"/>
  <c r="U13" i="1" s="1"/>
  <c r="V13" i="1" s="1"/>
  <c r="W13" i="1" s="1"/>
  <c r="S12" i="1"/>
  <c r="U12" i="1" s="1"/>
  <c r="V12" i="1" s="1"/>
  <c r="W12" i="1" s="1"/>
  <c r="E12" i="2"/>
  <c r="E11" i="2"/>
  <c r="E10" i="2"/>
  <c r="E9" i="2"/>
  <c r="T15" i="1"/>
  <c r="T14" i="1"/>
  <c r="T17" i="1"/>
  <c r="T19" i="1"/>
  <c r="T13" i="1"/>
  <c r="T16" i="1"/>
  <c r="T18" i="1"/>
  <c r="U14" i="1" l="1"/>
  <c r="V14" i="1" s="1"/>
  <c r="W14" i="1" s="1"/>
  <c r="U15" i="1"/>
  <c r="V15" i="1" s="1"/>
  <c r="W15" i="1" s="1"/>
  <c r="U16" i="1"/>
  <c r="V16" i="1" s="1"/>
  <c r="W16" i="1" s="1"/>
  <c r="U18" i="1"/>
  <c r="V18" i="1" s="1"/>
  <c r="W18" i="1" s="1"/>
  <c r="S22" i="1"/>
  <c r="U25" i="1"/>
  <c r="V25" i="1" s="1"/>
  <c r="W25" i="1" s="1"/>
  <c r="U28" i="1"/>
  <c r="V28" i="1" s="1"/>
  <c r="W28" i="1" s="1"/>
  <c r="U27" i="1"/>
  <c r="V27" i="1" s="1"/>
  <c r="W27" i="1" s="1"/>
  <c r="U24" i="1"/>
  <c r="V24" i="1" s="1"/>
  <c r="W24" i="1" s="1"/>
  <c r="T20" i="1"/>
  <c r="S23" i="1"/>
  <c r="T23" i="1"/>
  <c r="S20" i="1"/>
  <c r="T22" i="1"/>
  <c r="T21" i="1"/>
  <c r="S21" i="1"/>
  <c r="U22" i="1" l="1"/>
  <c r="V22" i="1" s="1"/>
  <c r="W22" i="1" s="1"/>
  <c r="U23" i="1"/>
  <c r="V23" i="1" s="1"/>
  <c r="W23" i="1" s="1"/>
  <c r="U20" i="1"/>
  <c r="V20" i="1" s="1"/>
  <c r="W20" i="1" s="1"/>
  <c r="U21" i="1"/>
  <c r="V21" i="1" s="1"/>
  <c r="W21" i="1" s="1"/>
</calcChain>
</file>

<file path=xl/sharedStrings.xml><?xml version="1.0" encoding="utf-8"?>
<sst xmlns="http://schemas.openxmlformats.org/spreadsheetml/2006/main" count="171" uniqueCount="125">
  <si>
    <t>Delaware Health Care Commission</t>
  </si>
  <si>
    <t>Header File</t>
  </si>
  <si>
    <t>Black = Payer-reported data </t>
  </si>
  <si>
    <t>Blue = HCC-calculated data </t>
  </si>
  <si>
    <t xml:space="preserve">Record Type </t>
  </si>
  <si>
    <t>Insurer Org ID</t>
  </si>
  <si>
    <t>National Plan ID</t>
  </si>
  <si>
    <t>Period Beginning Date</t>
  </si>
  <si>
    <t>Period Ending Date</t>
  </si>
  <si>
    <t>Insurer Comments</t>
  </si>
  <si>
    <t>Health Status Adjustment Tool</t>
  </si>
  <si>
    <t>Health Status Adjustment Version</t>
  </si>
  <si>
    <t>(HD001)</t>
  </si>
  <si>
    <t>(HD002)</t>
  </si>
  <si>
    <t>(HD003)</t>
  </si>
  <si>
    <t>(HD004)</t>
  </si>
  <si>
    <t>(HD005)</t>
  </si>
  <si>
    <t>(HD006)</t>
  </si>
  <si>
    <t>(HD007)</t>
  </si>
  <si>
    <t>(HD008)</t>
  </si>
  <si>
    <t>HD-TME</t>
  </si>
  <si>
    <t>Text</t>
  </si>
  <si>
    <t>Verisk DxCG</t>
  </si>
  <si>
    <t>1.0</t>
  </si>
  <si>
    <t>Total Medical Expenses Calculation Example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</si>
  <si>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</si>
  <si>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</si>
  <si>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</si>
  <si>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</si>
  <si>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</si>
  <si>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</si>
  <si>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</si>
  <si>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</si>
  <si>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</si>
  <si>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</si>
  <si>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</si>
  <si>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</si>
  <si>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</si>
  <si>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</si>
  <si>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</si>
  <si>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</si>
  <si>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</si>
  <si>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</si>
  <si>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</si>
  <si>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</si>
  <si>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Insurance Category Code</t>
  </si>
  <si>
    <t xml:space="preserve">Member Months </t>
  </si>
  <si>
    <t>Health Status Adjustment Score</t>
  </si>
  <si>
    <t>Claims: Hospital Inpatient</t>
  </si>
  <si>
    <t>Claims: Hospital Outpatient</t>
  </si>
  <si>
    <t>Claims: Professional Physician (Primary Care)</t>
  </si>
  <si>
    <t>Claims: Professional Physician (Specialty Care)</t>
  </si>
  <si>
    <t>Claims: Professional Other</t>
  </si>
  <si>
    <t>Claims: Rx</t>
  </si>
  <si>
    <t>Claims:  Long Term Care</t>
  </si>
  <si>
    <t>Claims Other</t>
  </si>
  <si>
    <t>Non-Claims: Incentive Programs</t>
  </si>
  <si>
    <t>Non-Claims: Risk Settlements</t>
  </si>
  <si>
    <t>Non-Claims: Care Mgmt.</t>
  </si>
  <si>
    <t>Non-Claims: Recovery</t>
  </si>
  <si>
    <t>Non-Claims: Other</t>
  </si>
  <si>
    <t>TOTAL Claims Expenses</t>
  </si>
  <si>
    <t>TOTAL Non-Claims Expenses</t>
  </si>
  <si>
    <t xml:space="preserve">TOTAL Expenses </t>
  </si>
  <si>
    <t>Unadjusted TME (PMPM)</t>
  </si>
  <si>
    <t>Health Status Adjusted TME (PMPM)</t>
  </si>
  <si>
    <t>(PR001)</t>
  </si>
  <si>
    <t>(PR002)</t>
  </si>
  <si>
    <t>(PR003)</t>
  </si>
  <si>
    <t>(PR004)</t>
  </si>
  <si>
    <t>(PR005)</t>
  </si>
  <si>
    <t>(PR006)</t>
  </si>
  <si>
    <t>(PR007)</t>
  </si>
  <si>
    <t>(PR008)</t>
  </si>
  <si>
    <t>(PR009)</t>
  </si>
  <si>
    <t>(PR010)</t>
  </si>
  <si>
    <t>(PR011)</t>
  </si>
  <si>
    <t>(PR012)</t>
  </si>
  <si>
    <t>(PR013)</t>
  </si>
  <si>
    <t>(PR014)</t>
  </si>
  <si>
    <t>(PR015)</t>
  </si>
  <si>
    <t>(PR016)</t>
  </si>
  <si>
    <t>(PR017)</t>
  </si>
  <si>
    <t>(PR018)</t>
  </si>
  <si>
    <t>A3+A4 +A5 + A6 +A7 + A8 +A9+10</t>
  </si>
  <si>
    <t>A11 + A12 + A13+A14+A15</t>
  </si>
  <si>
    <t>A16+A17</t>
  </si>
  <si>
    <t>A18/A1</t>
  </si>
  <si>
    <t>A19/A2</t>
  </si>
  <si>
    <t>PR</t>
  </si>
  <si>
    <t>ABC Provider</t>
  </si>
  <si>
    <t>DEF Provider</t>
  </si>
  <si>
    <t>GHI Provider</t>
  </si>
  <si>
    <t>JKL Provider</t>
  </si>
  <si>
    <t>MNO Provider</t>
  </si>
  <si>
    <t>PQR Provider</t>
  </si>
  <si>
    <t>STU Provider</t>
  </si>
  <si>
    <t>VWX Provider</t>
  </si>
  <si>
    <t>YZ Provider</t>
  </si>
  <si>
    <t>123 Provider</t>
  </si>
  <si>
    <t>All Other</t>
  </si>
  <si>
    <t>Unattributed</t>
  </si>
  <si>
    <t>Pharmacy Rebate Example</t>
  </si>
  <si>
    <t>Pharmacy Rebates</t>
  </si>
  <si>
    <t>Pharmacy Rebates PMPM</t>
  </si>
  <si>
    <t>(RX001)</t>
  </si>
  <si>
    <t>(RX002)</t>
  </si>
  <si>
    <t>(RX003)</t>
  </si>
  <si>
    <t>(RX004)</t>
  </si>
  <si>
    <t>A1/A2</t>
  </si>
  <si>
    <t>RX</t>
  </si>
  <si>
    <t>Market Enrollment File Example</t>
  </si>
  <si>
    <t>Market Enrollment Category Code</t>
  </si>
  <si>
    <t>ME (001)</t>
  </si>
  <si>
    <t>(ME002)</t>
  </si>
  <si>
    <t>(ME003)</t>
  </si>
  <si>
    <t xml:space="preserve">ME  </t>
  </si>
  <si>
    <t>Large Provider Org Name</t>
  </si>
  <si>
    <t>…</t>
  </si>
  <si>
    <t>Name</t>
  </si>
  <si>
    <t>Title</t>
  </si>
  <si>
    <t>Email</t>
  </si>
  <si>
    <t>Telephone</t>
  </si>
  <si>
    <t>Insurer Contact Information</t>
  </si>
  <si>
    <t>Please identify the key personnel responsible for and who can be available to answer questions about the enclosed data submission.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</si>
</sst>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2" fontId="0" fillId="0" borderId="0" xfId="0" applyNumberFormat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1" fontId="0" fillId="0" borderId="0" xfId="0" applyNumberFormat="1"/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44" fontId="4" fillId="0" borderId="0" xfId="3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4" fontId="7" fillId="0" borderId="0" xfId="0" applyNumberFormat="1" applyFont="1"/>
    <xf numFmtId="3" fontId="7" fillId="0" borderId="0" xfId="0" applyNumberFormat="1" applyFont="1"/>
    <xf numFmtId="2" fontId="7" fillId="0" borderId="0" xfId="0" applyNumberFormat="1" applyFont="1" applyAlignment="1">
      <alignment horizontal="center"/>
    </xf>
    <xf numFmtId="164" fontId="7" fillId="0" borderId="0" xfId="0" applyNumberFormat="1" applyFont="1"/>
    <xf numFmtId="166" fontId="7" fillId="0" borderId="0" xfId="3" applyNumberFormat="1" applyFont="1"/>
  </cellXfs>
  <cellStyles count="4">
    <cellStyle name="Comma 2" xfId="2"/>
    <cellStyle name="Currency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180975</xdr:rowOff>
    </xdr:from>
    <xdr:to>
      <xdr:col>4</xdr:col>
      <xdr:colOff>66675</xdr:colOff>
      <xdr:row>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5A8633-F553-4EAA-9571-56A8A4EF2CA8}"/>
            </a:ext>
          </a:extLst>
        </xdr:cNvPr>
        <xdr:cNvSpPr txBox="1"/>
      </xdr:nvSpPr>
      <xdr:spPr>
        <a:xfrm>
          <a:off x="2809875" y="561975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2</xdr:row>
      <xdr:rowOff>179916</xdr:rowOff>
    </xdr:from>
    <xdr:to>
      <xdr:col>4</xdr:col>
      <xdr:colOff>389467</xdr:colOff>
      <xdr:row>6</xdr:row>
      <xdr:rowOff>75141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D0B4F6-655A-43F6-8765-17FDB6B8B618}"/>
            </a:ext>
          </a:extLst>
        </xdr:cNvPr>
        <xdr:cNvSpPr txBox="1"/>
      </xdr:nvSpPr>
      <xdr:spPr>
        <a:xfrm>
          <a:off x="3153834" y="560916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  <xdr:twoCellAnchor>
    <xdr:from>
      <xdr:col>0</xdr:col>
      <xdr:colOff>666749</xdr:colOff>
      <xdr:row>31</xdr:row>
      <xdr:rowOff>84667</xdr:rowOff>
    </xdr:from>
    <xdr:to>
      <xdr:col>3</xdr:col>
      <xdr:colOff>497416</xdr:colOff>
      <xdr:row>35</xdr:row>
      <xdr:rowOff>105833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E48DCD-E54F-48A8-8D8C-A1353F517EB2}"/>
            </a:ext>
          </a:extLst>
        </xdr:cNvPr>
        <xdr:cNvSpPr txBox="1"/>
      </xdr:nvSpPr>
      <xdr:spPr>
        <a:xfrm>
          <a:off x="666749" y="6321778"/>
          <a:ext cx="4169834" cy="754944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Insurers should report 1) top 10 providers, 2) all other providers and 3) spending on unattributed members by Insurance Category Code.  See Insurer TME Reporting Specification for more information.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57150</xdr:rowOff>
    </xdr:from>
    <xdr:to>
      <xdr:col>2</xdr:col>
      <xdr:colOff>190500</xdr:colOff>
      <xdr:row>16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6A5F5D-F07E-4A21-99B5-710D0CEA04EC}"/>
            </a:ext>
          </a:extLst>
        </xdr:cNvPr>
        <xdr:cNvSpPr txBox="1"/>
      </xdr:nvSpPr>
      <xdr:spPr>
        <a:xfrm>
          <a:off x="171450" y="2724150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66675</xdr:rowOff>
    </xdr:from>
    <xdr:to>
      <xdr:col>1</xdr:col>
      <xdr:colOff>1219200</xdr:colOff>
      <xdr:row>20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7DE607-6E0C-411C-B40A-1CBBEDE6AACA}"/>
            </a:ext>
          </a:extLst>
        </xdr:cNvPr>
        <xdr:cNvSpPr txBox="1"/>
      </xdr:nvSpPr>
      <xdr:spPr>
        <a:xfrm>
          <a:off x="9525" y="4257675"/>
          <a:ext cx="25908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defaultRowHeight="14.5" x14ac:dyDescent="0.35"/>
  <cols>
    <col min="11" max="11" width="9.6328125" bestFit="1" customWidth="1"/>
  </cols>
  <sheetData>
    <row r="1" spans="1:11" x14ac:dyDescent="0.35">
      <c r="A1" s="1" t="s">
        <v>0</v>
      </c>
    </row>
    <row r="2" spans="1:11" x14ac:dyDescent="0.35">
      <c r="A2" t="s">
        <v>123</v>
      </c>
    </row>
    <row r="4" spans="1:11" x14ac:dyDescent="0.35">
      <c r="A4" t="s">
        <v>124</v>
      </c>
    </row>
    <row r="7" spans="1:11" x14ac:dyDescent="0.35">
      <c r="A7" s="1" t="s">
        <v>119</v>
      </c>
      <c r="D7" s="1" t="s">
        <v>120</v>
      </c>
      <c r="G7" s="1" t="s">
        <v>121</v>
      </c>
      <c r="K7" s="1" t="s">
        <v>122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/>
  </sheetViews>
  <sheetFormatPr defaultRowHeight="14.5" x14ac:dyDescent="0.35"/>
  <cols>
    <col min="1" max="8" width="20.7265625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4" spans="1:8" x14ac:dyDescent="0.35">
      <c r="A4" t="s">
        <v>2</v>
      </c>
    </row>
    <row r="5" spans="1:8" x14ac:dyDescent="0.35">
      <c r="A5" s="14" t="s">
        <v>3</v>
      </c>
    </row>
    <row r="8" spans="1:8" x14ac:dyDescent="0.35">
      <c r="A8" s="2"/>
    </row>
    <row r="9" spans="1:8" x14ac:dyDescent="0.35">
      <c r="D9" s="10"/>
      <c r="E9" s="10"/>
      <c r="F9" s="10"/>
      <c r="G9" s="10"/>
      <c r="H9" s="10"/>
    </row>
    <row r="10" spans="1:8" s="3" customFormat="1" ht="29" x14ac:dyDescent="0.3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</row>
    <row r="11" spans="1:8" x14ac:dyDescent="0.35">
      <c r="A11" s="11" t="s">
        <v>12</v>
      </c>
      <c r="B11" s="11" t="s">
        <v>13</v>
      </c>
      <c r="C11" s="11" t="s">
        <v>14</v>
      </c>
      <c r="D11" s="11" t="s">
        <v>15</v>
      </c>
      <c r="E11" s="11" t="s">
        <v>16</v>
      </c>
      <c r="F11" s="11" t="s">
        <v>17</v>
      </c>
      <c r="G11" s="11" t="s">
        <v>18</v>
      </c>
      <c r="H11" s="11" t="s">
        <v>19</v>
      </c>
    </row>
    <row r="12" spans="1:8" x14ac:dyDescent="0.35">
      <c r="A12" s="25" t="s">
        <v>20</v>
      </c>
      <c r="B12" s="25">
        <v>101</v>
      </c>
      <c r="C12" s="26" t="s">
        <v>21</v>
      </c>
      <c r="D12" s="27">
        <v>43101</v>
      </c>
      <c r="E12" s="27">
        <v>43465</v>
      </c>
      <c r="F12" s="26" t="s">
        <v>21</v>
      </c>
      <c r="G12" s="26" t="s">
        <v>22</v>
      </c>
      <c r="H12" s="26" t="s">
        <v>23</v>
      </c>
    </row>
    <row r="13" spans="1:8" x14ac:dyDescent="0.35">
      <c r="A13" s="5"/>
      <c r="B13" s="5"/>
      <c r="C13" s="5"/>
      <c r="D13" s="6"/>
      <c r="E13" s="7"/>
      <c r="F13" s="13"/>
    </row>
    <row r="14" spans="1:8" x14ac:dyDescent="0.35">
      <c r="A14" s="5"/>
      <c r="B14" s="5"/>
      <c r="C14" s="5"/>
      <c r="D14" s="6"/>
      <c r="E14" s="7"/>
      <c r="F14" s="13"/>
    </row>
    <row r="15" spans="1:8" x14ac:dyDescent="0.35">
      <c r="A15" s="5"/>
      <c r="B15" s="5"/>
      <c r="C15" s="5"/>
      <c r="D15" s="6"/>
      <c r="E15" s="7"/>
      <c r="F15" s="13"/>
    </row>
    <row r="16" spans="1:8" x14ac:dyDescent="0.35">
      <c r="A16" s="5"/>
      <c r="B16" s="5"/>
      <c r="C16" s="5"/>
      <c r="D16" s="6"/>
      <c r="E16" s="7"/>
      <c r="F16" s="13"/>
    </row>
    <row r="17" spans="1:6" x14ac:dyDescent="0.35">
      <c r="A17" s="5"/>
      <c r="B17" s="5"/>
      <c r="C17" s="5"/>
      <c r="D17" s="6"/>
      <c r="E17" s="7"/>
      <c r="F17" s="13"/>
    </row>
  </sheetData>
  <pageMargins left="0.7" right="0.7" top="0.75" bottom="0.75" header="0.3" footer="0.3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="90" zoomScaleNormal="90" workbookViewId="0"/>
  </sheetViews>
  <sheetFormatPr defaultRowHeight="14.5" x14ac:dyDescent="0.35"/>
  <cols>
    <col min="1" max="21" width="20.7265625" customWidth="1"/>
    <col min="22" max="22" width="17.1796875" customWidth="1"/>
    <col min="23" max="23" width="14.81640625" customWidth="1"/>
  </cols>
  <sheetData>
    <row r="1" spans="1:24" x14ac:dyDescent="0.35">
      <c r="A1" s="1" t="s">
        <v>0</v>
      </c>
    </row>
    <row r="2" spans="1:24" x14ac:dyDescent="0.35">
      <c r="A2" s="1" t="s">
        <v>24</v>
      </c>
    </row>
    <row r="4" spans="1:24" x14ac:dyDescent="0.35">
      <c r="A4" t="s">
        <v>2</v>
      </c>
    </row>
    <row r="5" spans="1:24" x14ac:dyDescent="0.35">
      <c r="A5" s="14" t="s">
        <v>3</v>
      </c>
    </row>
    <row r="8" spans="1:24" x14ac:dyDescent="0.35">
      <c r="A8" s="2"/>
    </row>
    <row r="9" spans="1:24" x14ac:dyDescent="0.35"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10" t="s">
        <v>32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37</v>
      </c>
      <c r="Q9" s="10" t="s">
        <v>38</v>
      </c>
      <c r="R9" s="10" t="s">
        <v>39</v>
      </c>
      <c r="S9" s="10" t="s">
        <v>40</v>
      </c>
      <c r="T9" s="10" t="s">
        <v>41</v>
      </c>
      <c r="U9" s="10" t="s">
        <v>42</v>
      </c>
      <c r="V9" s="10" t="s">
        <v>43</v>
      </c>
      <c r="W9" s="10" t="s">
        <v>44</v>
      </c>
    </row>
    <row r="10" spans="1:24" s="3" customFormat="1" ht="43.5" x14ac:dyDescent="0.35">
      <c r="A10" s="4" t="s">
        <v>4</v>
      </c>
      <c r="B10" s="4" t="s">
        <v>117</v>
      </c>
      <c r="C10" s="4" t="s">
        <v>45</v>
      </c>
      <c r="D10" s="4" t="s">
        <v>46</v>
      </c>
      <c r="E10" s="4" t="s">
        <v>47</v>
      </c>
      <c r="F10" s="4" t="s">
        <v>48</v>
      </c>
      <c r="G10" s="4" t="s">
        <v>49</v>
      </c>
      <c r="H10" s="4" t="s">
        <v>50</v>
      </c>
      <c r="I10" s="4" t="s">
        <v>51</v>
      </c>
      <c r="J10" s="4" t="s">
        <v>52</v>
      </c>
      <c r="K10" s="4" t="s">
        <v>53</v>
      </c>
      <c r="L10" s="4" t="s">
        <v>54</v>
      </c>
      <c r="M10" s="4" t="s">
        <v>55</v>
      </c>
      <c r="N10" s="4" t="s">
        <v>56</v>
      </c>
      <c r="O10" s="4" t="s">
        <v>57</v>
      </c>
      <c r="P10" s="4" t="s">
        <v>58</v>
      </c>
      <c r="Q10" s="4" t="s">
        <v>59</v>
      </c>
      <c r="R10" s="4" t="s">
        <v>60</v>
      </c>
      <c r="S10" s="15" t="s">
        <v>61</v>
      </c>
      <c r="T10" s="15" t="s">
        <v>62</v>
      </c>
      <c r="U10" s="15" t="s">
        <v>63</v>
      </c>
      <c r="V10" s="15" t="s">
        <v>64</v>
      </c>
      <c r="W10" s="15" t="s">
        <v>65</v>
      </c>
    </row>
    <row r="11" spans="1:24" ht="29" x14ac:dyDescent="0.35">
      <c r="A11" s="11" t="s">
        <v>66</v>
      </c>
      <c r="B11" s="11" t="s">
        <v>67</v>
      </c>
      <c r="C11" s="11" t="s">
        <v>68</v>
      </c>
      <c r="D11" s="11" t="s">
        <v>69</v>
      </c>
      <c r="E11" s="11" t="s">
        <v>70</v>
      </c>
      <c r="F11" s="11" t="s">
        <v>71</v>
      </c>
      <c r="G11" s="11" t="s">
        <v>72</v>
      </c>
      <c r="H11" s="11" t="s">
        <v>73</v>
      </c>
      <c r="I11" s="11" t="s">
        <v>74</v>
      </c>
      <c r="J11" s="11" t="s">
        <v>75</v>
      </c>
      <c r="K11" s="11" t="s">
        <v>76</v>
      </c>
      <c r="L11" s="11" t="s">
        <v>77</v>
      </c>
      <c r="M11" s="11" t="s">
        <v>78</v>
      </c>
      <c r="N11" s="11" t="s">
        <v>79</v>
      </c>
      <c r="O11" s="11" t="s">
        <v>80</v>
      </c>
      <c r="P11" s="11" t="s">
        <v>81</v>
      </c>
      <c r="Q11" s="11" t="s">
        <v>82</v>
      </c>
      <c r="R11" s="11" t="s">
        <v>83</v>
      </c>
      <c r="S11" s="16" t="s">
        <v>84</v>
      </c>
      <c r="T11" s="17" t="s">
        <v>85</v>
      </c>
      <c r="U11" s="18" t="s">
        <v>86</v>
      </c>
      <c r="V11" s="18" t="s">
        <v>87</v>
      </c>
      <c r="W11" s="18" t="s">
        <v>88</v>
      </c>
      <c r="X11" s="12"/>
    </row>
    <row r="12" spans="1:24" x14ac:dyDescent="0.35">
      <c r="A12" s="25" t="s">
        <v>89</v>
      </c>
      <c r="B12" s="25" t="s">
        <v>90</v>
      </c>
      <c r="C12" s="25">
        <v>1</v>
      </c>
      <c r="D12" s="28">
        <v>46479</v>
      </c>
      <c r="E12" s="29">
        <v>1.29</v>
      </c>
      <c r="F12" s="30">
        <v>8258932</v>
      </c>
      <c r="G12" s="30">
        <v>1293760</v>
      </c>
      <c r="H12" s="30">
        <v>3783312</v>
      </c>
      <c r="I12" s="30">
        <v>3783312</v>
      </c>
      <c r="J12" s="30">
        <v>85876</v>
      </c>
      <c r="K12" s="30">
        <v>136722</v>
      </c>
      <c r="L12" s="30">
        <v>65322</v>
      </c>
      <c r="M12" s="30">
        <v>11863</v>
      </c>
      <c r="N12" s="30">
        <v>14688</v>
      </c>
      <c r="O12" s="30">
        <v>19275</v>
      </c>
      <c r="P12" s="30">
        <v>7478</v>
      </c>
      <c r="Q12" s="30">
        <v>-597</v>
      </c>
      <c r="R12" s="30">
        <v>2814</v>
      </c>
      <c r="S12" s="8">
        <f>SUM(F12:M12)</f>
        <v>17419099</v>
      </c>
      <c r="T12" s="8">
        <f>SUM(N12:R12)</f>
        <v>43658</v>
      </c>
      <c r="U12" s="8">
        <f>SUM(S12:T12)</f>
        <v>17462757</v>
      </c>
      <c r="V12" s="9">
        <f t="shared" ref="V12:V23" si="0">U12/D12</f>
        <v>375.71283805589621</v>
      </c>
      <c r="W12" s="9">
        <f t="shared" ref="W12:W23" si="1">V12/E12</f>
        <v>291.25026205883427</v>
      </c>
    </row>
    <row r="13" spans="1:24" x14ac:dyDescent="0.35">
      <c r="A13" s="25" t="s">
        <v>89</v>
      </c>
      <c r="B13" s="25" t="s">
        <v>91</v>
      </c>
      <c r="C13" s="25">
        <v>1</v>
      </c>
      <c r="D13" s="28">
        <v>45027</v>
      </c>
      <c r="E13" s="29">
        <v>1.34</v>
      </c>
      <c r="F13" s="30">
        <v>5364945</v>
      </c>
      <c r="G13" s="30">
        <v>3940079</v>
      </c>
      <c r="H13" s="30">
        <v>3863444</v>
      </c>
      <c r="I13" s="30">
        <v>3863444</v>
      </c>
      <c r="J13" s="30">
        <v>98327</v>
      </c>
      <c r="K13" s="30">
        <v>51339</v>
      </c>
      <c r="L13" s="30">
        <v>77301</v>
      </c>
      <c r="M13" s="30">
        <v>11625</v>
      </c>
      <c r="N13" s="30">
        <v>11156</v>
      </c>
      <c r="O13" s="30">
        <v>17510</v>
      </c>
      <c r="P13" s="30">
        <v>8069</v>
      </c>
      <c r="Q13" s="30">
        <v>-8945</v>
      </c>
      <c r="R13" s="30">
        <v>12923</v>
      </c>
      <c r="S13" s="8">
        <f>SUM(F13:M13)</f>
        <v>17270504</v>
      </c>
      <c r="T13" s="8">
        <f t="shared" ref="T13:T23" si="2">SUM(N13:R13)</f>
        <v>40713</v>
      </c>
      <c r="U13" s="8">
        <f t="shared" ref="U13:U23" si="3">SUM(S13:T13)</f>
        <v>17311217</v>
      </c>
      <c r="V13" s="9">
        <f t="shared" si="0"/>
        <v>384.46303329113641</v>
      </c>
      <c r="W13" s="9">
        <f t="shared" si="1"/>
        <v>286.91271141129579</v>
      </c>
    </row>
    <row r="14" spans="1:24" x14ac:dyDescent="0.35">
      <c r="A14" s="25" t="s">
        <v>89</v>
      </c>
      <c r="B14" s="25" t="s">
        <v>92</v>
      </c>
      <c r="C14" s="25">
        <v>1</v>
      </c>
      <c r="D14" s="28">
        <v>38603</v>
      </c>
      <c r="E14" s="29">
        <v>1.17</v>
      </c>
      <c r="F14" s="30">
        <v>5065497</v>
      </c>
      <c r="G14" s="30">
        <v>3890368</v>
      </c>
      <c r="H14" s="30">
        <v>736836</v>
      </c>
      <c r="I14" s="30">
        <v>736836</v>
      </c>
      <c r="J14" s="30">
        <v>80895</v>
      </c>
      <c r="K14" s="30">
        <v>140256</v>
      </c>
      <c r="L14" s="30">
        <v>94930</v>
      </c>
      <c r="M14" s="30">
        <v>22067</v>
      </c>
      <c r="N14" s="30">
        <v>0</v>
      </c>
      <c r="O14" s="30">
        <v>0</v>
      </c>
      <c r="P14" s="30">
        <v>0</v>
      </c>
      <c r="Q14" s="30">
        <v>-5978</v>
      </c>
      <c r="R14" s="30">
        <v>0</v>
      </c>
      <c r="S14" s="8">
        <f t="shared" ref="S14:S23" si="4">SUM(F14:M14)</f>
        <v>10767685</v>
      </c>
      <c r="T14" s="8">
        <f t="shared" si="2"/>
        <v>-5978</v>
      </c>
      <c r="U14" s="8">
        <f t="shared" si="3"/>
        <v>10761707</v>
      </c>
      <c r="V14" s="9">
        <f t="shared" si="0"/>
        <v>278.77903271766445</v>
      </c>
      <c r="W14" s="9">
        <f t="shared" si="1"/>
        <v>238.27267753646535</v>
      </c>
    </row>
    <row r="15" spans="1:24" x14ac:dyDescent="0.35">
      <c r="A15" s="25" t="s">
        <v>89</v>
      </c>
      <c r="B15" s="25" t="s">
        <v>93</v>
      </c>
      <c r="C15" s="25">
        <v>1</v>
      </c>
      <c r="D15" s="28">
        <v>63658</v>
      </c>
      <c r="E15" s="29">
        <v>0.97</v>
      </c>
      <c r="F15" s="30">
        <v>3210161</v>
      </c>
      <c r="G15" s="30">
        <v>6964459</v>
      </c>
      <c r="H15" s="30">
        <v>1829054</v>
      </c>
      <c r="I15" s="30">
        <v>1829054</v>
      </c>
      <c r="J15" s="30">
        <v>82524</v>
      </c>
      <c r="K15" s="30">
        <v>91235</v>
      </c>
      <c r="L15" s="30">
        <v>123347</v>
      </c>
      <c r="M15" s="30">
        <v>16597</v>
      </c>
      <c r="N15" s="30">
        <v>10464</v>
      </c>
      <c r="O15" s="30">
        <v>17437</v>
      </c>
      <c r="P15" s="30">
        <v>7768</v>
      </c>
      <c r="Q15" s="30">
        <v>-59412</v>
      </c>
      <c r="R15" s="30">
        <v>18592</v>
      </c>
      <c r="S15" s="8">
        <f t="shared" si="4"/>
        <v>14146431</v>
      </c>
      <c r="T15" s="8">
        <f t="shared" si="2"/>
        <v>-5151</v>
      </c>
      <c r="U15" s="8">
        <f t="shared" si="3"/>
        <v>14141280</v>
      </c>
      <c r="V15" s="9">
        <f t="shared" si="0"/>
        <v>222.14458512677118</v>
      </c>
      <c r="W15" s="9">
        <f t="shared" si="1"/>
        <v>229.01503621316616</v>
      </c>
    </row>
    <row r="16" spans="1:24" x14ac:dyDescent="0.35">
      <c r="A16" s="25" t="s">
        <v>89</v>
      </c>
      <c r="B16" s="25" t="s">
        <v>94</v>
      </c>
      <c r="C16" s="25">
        <v>1</v>
      </c>
      <c r="D16" s="28">
        <v>50244</v>
      </c>
      <c r="E16" s="29">
        <v>0.91</v>
      </c>
      <c r="F16" s="30">
        <v>8177123</v>
      </c>
      <c r="G16" s="30">
        <v>2774083</v>
      </c>
      <c r="H16" s="30">
        <v>2897230</v>
      </c>
      <c r="I16" s="30">
        <v>2897230</v>
      </c>
      <c r="J16" s="30">
        <v>96760</v>
      </c>
      <c r="K16" s="30">
        <v>57085</v>
      </c>
      <c r="L16" s="30">
        <v>115850</v>
      </c>
      <c r="M16" s="30">
        <v>16247</v>
      </c>
      <c r="N16" s="30">
        <v>0</v>
      </c>
      <c r="O16" s="30">
        <v>0</v>
      </c>
      <c r="P16" s="30">
        <v>0</v>
      </c>
      <c r="Q16" s="30">
        <v>-96872</v>
      </c>
      <c r="R16" s="30">
        <v>0</v>
      </c>
      <c r="S16" s="8">
        <f t="shared" si="4"/>
        <v>17031608</v>
      </c>
      <c r="T16" s="8">
        <f t="shared" si="2"/>
        <v>-96872</v>
      </c>
      <c r="U16" s="8">
        <f t="shared" si="3"/>
        <v>16934736</v>
      </c>
      <c r="V16" s="9">
        <f t="shared" si="0"/>
        <v>337.04991640792929</v>
      </c>
      <c r="W16" s="9">
        <f t="shared" si="1"/>
        <v>370.38452352519698</v>
      </c>
    </row>
    <row r="17" spans="1:23" x14ac:dyDescent="0.35">
      <c r="A17" s="25" t="s">
        <v>89</v>
      </c>
      <c r="B17" s="25" t="s">
        <v>95</v>
      </c>
      <c r="C17" s="25">
        <v>1</v>
      </c>
      <c r="D17" s="28">
        <v>81598</v>
      </c>
      <c r="E17" s="29">
        <v>0.95</v>
      </c>
      <c r="F17" s="30">
        <v>8736267</v>
      </c>
      <c r="G17" s="30">
        <v>3029577</v>
      </c>
      <c r="H17" s="30">
        <v>1213413</v>
      </c>
      <c r="I17" s="30">
        <v>1213413</v>
      </c>
      <c r="J17" s="30">
        <v>106207</v>
      </c>
      <c r="K17" s="30">
        <v>117469</v>
      </c>
      <c r="L17" s="30">
        <v>68517</v>
      </c>
      <c r="M17" s="30">
        <v>29640</v>
      </c>
      <c r="N17" s="30">
        <v>10682</v>
      </c>
      <c r="O17" s="30">
        <v>6777</v>
      </c>
      <c r="P17" s="30">
        <v>8853</v>
      </c>
      <c r="Q17" s="30">
        <v>-5974</v>
      </c>
      <c r="R17" s="30">
        <v>2321</v>
      </c>
      <c r="S17" s="8">
        <f t="shared" si="4"/>
        <v>14514503</v>
      </c>
      <c r="T17" s="8">
        <f t="shared" si="2"/>
        <v>22659</v>
      </c>
      <c r="U17" s="8">
        <f t="shared" si="3"/>
        <v>14537162</v>
      </c>
      <c r="V17" s="9">
        <f t="shared" si="0"/>
        <v>178.15586166327606</v>
      </c>
      <c r="W17" s="9">
        <f t="shared" si="1"/>
        <v>187.53248596134321</v>
      </c>
    </row>
    <row r="18" spans="1:23" x14ac:dyDescent="0.35">
      <c r="A18" s="25" t="s">
        <v>89</v>
      </c>
      <c r="B18" s="25" t="s">
        <v>96</v>
      </c>
      <c r="C18" s="25">
        <v>1</v>
      </c>
      <c r="D18" s="28">
        <v>73407</v>
      </c>
      <c r="E18" s="29">
        <v>1.17</v>
      </c>
      <c r="F18" s="30">
        <v>8228056</v>
      </c>
      <c r="G18" s="30">
        <v>5004948</v>
      </c>
      <c r="H18" s="30">
        <v>3779168</v>
      </c>
      <c r="I18" s="30">
        <v>3779168</v>
      </c>
      <c r="J18" s="30">
        <v>100927</v>
      </c>
      <c r="K18" s="30">
        <v>70482</v>
      </c>
      <c r="L18" s="30">
        <v>56239</v>
      </c>
      <c r="M18" s="30">
        <v>6983</v>
      </c>
      <c r="N18" s="30">
        <v>9024</v>
      </c>
      <c r="O18" s="30">
        <v>2946</v>
      </c>
      <c r="P18" s="30">
        <v>5969</v>
      </c>
      <c r="Q18" s="30">
        <v>-15647</v>
      </c>
      <c r="R18" s="30">
        <v>19688</v>
      </c>
      <c r="S18" s="8">
        <f t="shared" si="4"/>
        <v>21025971</v>
      </c>
      <c r="T18" s="8">
        <f t="shared" si="2"/>
        <v>21980</v>
      </c>
      <c r="U18" s="8">
        <f t="shared" si="3"/>
        <v>21047951</v>
      </c>
      <c r="V18" s="9">
        <f t="shared" si="0"/>
        <v>286.72948083970192</v>
      </c>
      <c r="W18" s="9">
        <f t="shared" si="1"/>
        <v>245.06793234162558</v>
      </c>
    </row>
    <row r="19" spans="1:23" x14ac:dyDescent="0.35">
      <c r="A19" s="25" t="s">
        <v>89</v>
      </c>
      <c r="B19" s="25" t="s">
        <v>97</v>
      </c>
      <c r="C19" s="25">
        <v>1</v>
      </c>
      <c r="D19" s="28">
        <v>62405</v>
      </c>
      <c r="E19" s="29">
        <v>1.23</v>
      </c>
      <c r="F19" s="30">
        <v>6054856</v>
      </c>
      <c r="G19" s="30">
        <v>6765734</v>
      </c>
      <c r="H19" s="30">
        <v>1556997</v>
      </c>
      <c r="I19" s="30">
        <v>1556997</v>
      </c>
      <c r="J19" s="30">
        <v>115162</v>
      </c>
      <c r="K19" s="30">
        <v>82812</v>
      </c>
      <c r="L19" s="30">
        <v>85134</v>
      </c>
      <c r="M19" s="30">
        <v>26751</v>
      </c>
      <c r="N19" s="30">
        <v>6704</v>
      </c>
      <c r="O19" s="30">
        <v>15335</v>
      </c>
      <c r="P19" s="30">
        <v>9732</v>
      </c>
      <c r="Q19" s="30">
        <v>-45687</v>
      </c>
      <c r="R19" s="30">
        <v>18077</v>
      </c>
      <c r="S19" s="8">
        <f t="shared" si="4"/>
        <v>16244443</v>
      </c>
      <c r="T19" s="8">
        <f t="shared" si="2"/>
        <v>4161</v>
      </c>
      <c r="U19" s="8">
        <f t="shared" si="3"/>
        <v>16248604</v>
      </c>
      <c r="V19" s="9">
        <f t="shared" si="0"/>
        <v>260.37343161605639</v>
      </c>
      <c r="W19" s="9">
        <f t="shared" si="1"/>
        <v>211.68571676102147</v>
      </c>
    </row>
    <row r="20" spans="1:23" x14ac:dyDescent="0.35">
      <c r="A20" s="25" t="s">
        <v>89</v>
      </c>
      <c r="B20" s="25" t="s">
        <v>98</v>
      </c>
      <c r="C20" s="25">
        <v>1</v>
      </c>
      <c r="D20" s="28">
        <v>58646</v>
      </c>
      <c r="E20" s="29">
        <v>1.56</v>
      </c>
      <c r="F20" s="30">
        <v>3115170</v>
      </c>
      <c r="G20" s="30">
        <v>5077742</v>
      </c>
      <c r="H20" s="30">
        <v>2545573</v>
      </c>
      <c r="I20" s="30">
        <v>2432586</v>
      </c>
      <c r="J20" s="30">
        <v>73027</v>
      </c>
      <c r="K20" s="30">
        <v>83362</v>
      </c>
      <c r="L20" s="30">
        <v>51368</v>
      </c>
      <c r="M20" s="30">
        <v>19932</v>
      </c>
      <c r="N20" s="30">
        <v>4559</v>
      </c>
      <c r="O20" s="30">
        <v>3686</v>
      </c>
      <c r="P20" s="30">
        <v>10043</v>
      </c>
      <c r="Q20" s="30">
        <v>-45497</v>
      </c>
      <c r="R20" s="30">
        <v>870</v>
      </c>
      <c r="S20" s="8">
        <f t="shared" si="4"/>
        <v>13398760</v>
      </c>
      <c r="T20" s="8">
        <f t="shared" si="2"/>
        <v>-26339</v>
      </c>
      <c r="U20" s="8">
        <f t="shared" si="3"/>
        <v>13372421</v>
      </c>
      <c r="V20" s="9">
        <f t="shared" si="0"/>
        <v>228.01931930566448</v>
      </c>
      <c r="W20" s="9">
        <f t="shared" si="1"/>
        <v>146.1662303241439</v>
      </c>
    </row>
    <row r="21" spans="1:23" x14ac:dyDescent="0.35">
      <c r="A21" s="25" t="s">
        <v>89</v>
      </c>
      <c r="B21" s="25" t="s">
        <v>99</v>
      </c>
      <c r="C21" s="25">
        <v>1</v>
      </c>
      <c r="D21" s="28">
        <v>54684</v>
      </c>
      <c r="E21" s="29">
        <v>1.1200000000000001</v>
      </c>
      <c r="F21" s="30">
        <v>4721683</v>
      </c>
      <c r="G21" s="30">
        <v>3394843</v>
      </c>
      <c r="H21" s="30">
        <v>3129436</v>
      </c>
      <c r="I21" s="30">
        <v>1419778</v>
      </c>
      <c r="J21" s="30">
        <v>73159</v>
      </c>
      <c r="K21" s="30">
        <v>120004</v>
      </c>
      <c r="L21" s="30">
        <v>107108</v>
      </c>
      <c r="M21" s="30">
        <v>19750</v>
      </c>
      <c r="N21" s="30">
        <v>14443</v>
      </c>
      <c r="O21" s="30">
        <v>12144</v>
      </c>
      <c r="P21" s="30">
        <v>8431</v>
      </c>
      <c r="Q21" s="30">
        <v>-6534</v>
      </c>
      <c r="R21" s="30">
        <v>19312</v>
      </c>
      <c r="S21" s="8">
        <f t="shared" si="4"/>
        <v>12985761</v>
      </c>
      <c r="T21" s="8">
        <f t="shared" si="2"/>
        <v>47796</v>
      </c>
      <c r="U21" s="8">
        <f t="shared" si="3"/>
        <v>13033557</v>
      </c>
      <c r="V21" s="9">
        <f t="shared" si="0"/>
        <v>238.34315339038841</v>
      </c>
      <c r="W21" s="9">
        <f t="shared" si="1"/>
        <v>212.80638695570391</v>
      </c>
    </row>
    <row r="22" spans="1:23" x14ac:dyDescent="0.35">
      <c r="A22" s="25" t="s">
        <v>89</v>
      </c>
      <c r="B22" s="25" t="s">
        <v>100</v>
      </c>
      <c r="C22" s="25">
        <v>1</v>
      </c>
      <c r="D22" s="28">
        <v>5454</v>
      </c>
      <c r="E22" s="29">
        <v>0.97</v>
      </c>
      <c r="F22" s="30">
        <v>5016129</v>
      </c>
      <c r="G22" s="30">
        <v>6726901</v>
      </c>
      <c r="H22" s="30">
        <v>1565166</v>
      </c>
      <c r="I22" s="30">
        <v>3857225</v>
      </c>
      <c r="J22" s="30">
        <v>81260</v>
      </c>
      <c r="K22" s="30">
        <v>108552</v>
      </c>
      <c r="L22" s="30">
        <v>90093</v>
      </c>
      <c r="M22" s="30">
        <v>12347</v>
      </c>
      <c r="N22" s="30">
        <v>6636</v>
      </c>
      <c r="O22" s="30">
        <v>12080</v>
      </c>
      <c r="P22" s="30">
        <v>13626</v>
      </c>
      <c r="Q22" s="30">
        <v>-1247</v>
      </c>
      <c r="R22" s="30">
        <v>7248</v>
      </c>
      <c r="S22" s="8">
        <f t="shared" si="4"/>
        <v>17457673</v>
      </c>
      <c r="T22" s="8">
        <f t="shared" si="2"/>
        <v>38343</v>
      </c>
      <c r="U22" s="8">
        <f t="shared" si="3"/>
        <v>17496016</v>
      </c>
      <c r="V22" s="9">
        <f t="shared" si="0"/>
        <v>3207.923725705904</v>
      </c>
      <c r="W22" s="9">
        <f t="shared" si="1"/>
        <v>3307.1378615524786</v>
      </c>
    </row>
    <row r="23" spans="1:23" x14ac:dyDescent="0.35">
      <c r="A23" s="25" t="s">
        <v>89</v>
      </c>
      <c r="B23" s="25" t="s">
        <v>101</v>
      </c>
      <c r="C23" s="25">
        <v>1</v>
      </c>
      <c r="D23" s="28">
        <v>549487</v>
      </c>
      <c r="E23" s="29">
        <v>0.99</v>
      </c>
      <c r="F23" s="30">
        <v>7262257</v>
      </c>
      <c r="G23" s="30">
        <v>1936432</v>
      </c>
      <c r="H23" s="30">
        <v>1151525</v>
      </c>
      <c r="I23" s="30">
        <v>2028214</v>
      </c>
      <c r="J23" s="30">
        <v>111547</v>
      </c>
      <c r="K23" s="30">
        <v>79289</v>
      </c>
      <c r="L23" s="30">
        <v>95293</v>
      </c>
      <c r="M23" s="30">
        <v>14688</v>
      </c>
      <c r="N23" s="30">
        <v>10862</v>
      </c>
      <c r="O23" s="30">
        <v>16948</v>
      </c>
      <c r="P23" s="30">
        <v>6666</v>
      </c>
      <c r="Q23" s="30">
        <v>-7594</v>
      </c>
      <c r="R23" s="30">
        <v>10073</v>
      </c>
      <c r="S23" s="8">
        <f t="shared" si="4"/>
        <v>12679245</v>
      </c>
      <c r="T23" s="8">
        <f t="shared" si="2"/>
        <v>36955</v>
      </c>
      <c r="U23" s="8">
        <f t="shared" si="3"/>
        <v>12716200</v>
      </c>
      <c r="V23" s="9">
        <f t="shared" si="0"/>
        <v>23.141948763119053</v>
      </c>
      <c r="W23" s="9">
        <f t="shared" si="1"/>
        <v>23.375705821332378</v>
      </c>
    </row>
    <row r="24" spans="1:23" x14ac:dyDescent="0.35">
      <c r="A24" s="25" t="s">
        <v>89</v>
      </c>
      <c r="B24" s="25" t="s">
        <v>90</v>
      </c>
      <c r="C24" s="25">
        <v>2</v>
      </c>
      <c r="D24" s="28">
        <v>52410</v>
      </c>
      <c r="E24" s="29">
        <v>1.66</v>
      </c>
      <c r="F24" s="30">
        <v>4044243</v>
      </c>
      <c r="G24" s="30">
        <v>6869883</v>
      </c>
      <c r="H24" s="30">
        <v>2409569</v>
      </c>
      <c r="I24" s="30">
        <v>1771819</v>
      </c>
      <c r="J24" s="30">
        <v>86521</v>
      </c>
      <c r="K24" s="30">
        <v>75116</v>
      </c>
      <c r="L24" s="30">
        <v>115856</v>
      </c>
      <c r="M24" s="30">
        <v>10518</v>
      </c>
      <c r="N24" s="30">
        <v>3467</v>
      </c>
      <c r="O24" s="30">
        <v>9810</v>
      </c>
      <c r="P24" s="30">
        <v>6365</v>
      </c>
      <c r="Q24" s="30">
        <v>-45497</v>
      </c>
      <c r="R24" s="30">
        <v>2057</v>
      </c>
      <c r="S24" s="8">
        <f t="shared" ref="S24:S28" si="5">SUM(F24:M24)</f>
        <v>15383525</v>
      </c>
      <c r="T24" s="8">
        <f t="shared" ref="T24:T28" si="6">SUM(N24:R24)</f>
        <v>-23798</v>
      </c>
      <c r="U24" s="8">
        <f t="shared" ref="U24:U28" si="7">SUM(S24:T24)</f>
        <v>15359727</v>
      </c>
      <c r="V24" s="9">
        <f t="shared" ref="V24:V28" si="8">U24/D24</f>
        <v>293.0686319404694</v>
      </c>
      <c r="W24" s="9">
        <f t="shared" ref="W24:W28" si="9">V24/E24</f>
        <v>176.54736863883699</v>
      </c>
    </row>
    <row r="25" spans="1:23" x14ac:dyDescent="0.35">
      <c r="A25" s="25" t="s">
        <v>89</v>
      </c>
      <c r="B25" s="25" t="s">
        <v>91</v>
      </c>
      <c r="C25" s="25">
        <v>2</v>
      </c>
      <c r="D25" s="28">
        <v>48325</v>
      </c>
      <c r="E25" s="29">
        <v>1.1200000000000001</v>
      </c>
      <c r="F25" s="30">
        <v>5876071</v>
      </c>
      <c r="G25" s="30">
        <v>6622196</v>
      </c>
      <c r="H25" s="30">
        <v>1043404</v>
      </c>
      <c r="I25" s="30">
        <v>2598703</v>
      </c>
      <c r="J25" s="30">
        <v>117420</v>
      </c>
      <c r="K25" s="30">
        <v>94278</v>
      </c>
      <c r="L25" s="30">
        <v>96332</v>
      </c>
      <c r="M25" s="30">
        <v>7619</v>
      </c>
      <c r="N25" s="30">
        <v>11630</v>
      </c>
      <c r="O25" s="30">
        <v>13522</v>
      </c>
      <c r="P25" s="30">
        <v>7734</v>
      </c>
      <c r="Q25" s="30">
        <v>-6534</v>
      </c>
      <c r="R25" s="30">
        <v>11883</v>
      </c>
      <c r="S25" s="8">
        <f t="shared" si="5"/>
        <v>16456023</v>
      </c>
      <c r="T25" s="8">
        <f t="shared" si="6"/>
        <v>38235</v>
      </c>
      <c r="U25" s="8">
        <f t="shared" si="7"/>
        <v>16494258</v>
      </c>
      <c r="V25" s="9">
        <f t="shared" si="8"/>
        <v>341.31935851008797</v>
      </c>
      <c r="W25" s="9">
        <f t="shared" si="9"/>
        <v>304.74942724114993</v>
      </c>
    </row>
    <row r="26" spans="1:23" x14ac:dyDescent="0.35">
      <c r="A26" s="25"/>
      <c r="B26" s="25" t="s">
        <v>118</v>
      </c>
      <c r="C26" s="25"/>
      <c r="D26" s="28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8"/>
      <c r="T26" s="8"/>
      <c r="U26" s="8"/>
      <c r="V26" s="9"/>
      <c r="W26" s="9"/>
    </row>
    <row r="27" spans="1:23" x14ac:dyDescent="0.35">
      <c r="A27" s="25" t="s">
        <v>89</v>
      </c>
      <c r="B27" s="25" t="s">
        <v>100</v>
      </c>
      <c r="C27" s="25">
        <v>2</v>
      </c>
      <c r="D27" s="28">
        <v>6215</v>
      </c>
      <c r="E27" s="29">
        <v>0.97</v>
      </c>
      <c r="F27" s="30">
        <v>5202545</v>
      </c>
      <c r="G27" s="30">
        <v>5972025</v>
      </c>
      <c r="H27" s="30">
        <v>2907990</v>
      </c>
      <c r="I27" s="30">
        <v>923660</v>
      </c>
      <c r="J27" s="30">
        <v>68870</v>
      </c>
      <c r="K27" s="30">
        <v>76305</v>
      </c>
      <c r="L27" s="30">
        <v>107314</v>
      </c>
      <c r="M27" s="30">
        <v>23614</v>
      </c>
      <c r="N27" s="30">
        <v>14083</v>
      </c>
      <c r="O27" s="30">
        <v>8002</v>
      </c>
      <c r="P27" s="30">
        <v>14711</v>
      </c>
      <c r="Q27" s="30">
        <v>-1247</v>
      </c>
      <c r="R27" s="30">
        <v>18656</v>
      </c>
      <c r="S27" s="8">
        <f t="shared" si="5"/>
        <v>15282323</v>
      </c>
      <c r="T27" s="8">
        <f t="shared" si="6"/>
        <v>54205</v>
      </c>
      <c r="U27" s="8">
        <f t="shared" si="7"/>
        <v>15336528</v>
      </c>
      <c r="V27" s="9">
        <f t="shared" si="8"/>
        <v>2467.6633950120677</v>
      </c>
      <c r="W27" s="9">
        <f t="shared" si="9"/>
        <v>2543.98288145574</v>
      </c>
    </row>
    <row r="28" spans="1:23" x14ac:dyDescent="0.35">
      <c r="A28" s="25" t="s">
        <v>89</v>
      </c>
      <c r="B28" s="25" t="s">
        <v>101</v>
      </c>
      <c r="C28" s="25">
        <v>2</v>
      </c>
      <c r="D28" s="28">
        <v>480684</v>
      </c>
      <c r="E28" s="29">
        <v>0.99</v>
      </c>
      <c r="F28" s="30">
        <v>7292081</v>
      </c>
      <c r="G28" s="30">
        <v>5271091</v>
      </c>
      <c r="H28" s="30">
        <v>710032</v>
      </c>
      <c r="I28" s="30">
        <v>975970</v>
      </c>
      <c r="J28" s="30">
        <v>75336</v>
      </c>
      <c r="K28" s="30">
        <v>123568</v>
      </c>
      <c r="L28" s="30">
        <v>51615</v>
      </c>
      <c r="M28" s="30">
        <v>24280</v>
      </c>
      <c r="N28" s="30">
        <v>1052</v>
      </c>
      <c r="O28" s="30">
        <v>6780</v>
      </c>
      <c r="P28" s="30">
        <v>7883</v>
      </c>
      <c r="Q28" s="30">
        <v>-7594</v>
      </c>
      <c r="R28" s="30">
        <v>14065</v>
      </c>
      <c r="S28" s="8">
        <f t="shared" si="5"/>
        <v>14523973</v>
      </c>
      <c r="T28" s="8">
        <f t="shared" si="6"/>
        <v>22186</v>
      </c>
      <c r="U28" s="8">
        <f t="shared" si="7"/>
        <v>14546159</v>
      </c>
      <c r="V28" s="9">
        <f t="shared" si="8"/>
        <v>30.261375456640952</v>
      </c>
      <c r="W28" s="9">
        <f t="shared" si="9"/>
        <v>30.567045915798943</v>
      </c>
    </row>
    <row r="29" spans="1:23" x14ac:dyDescent="0.35">
      <c r="A29" s="5"/>
      <c r="B29" s="5"/>
      <c r="C29" s="5"/>
      <c r="D29" s="6"/>
      <c r="E29" s="7"/>
    </row>
    <row r="30" spans="1:23" x14ac:dyDescent="0.35">
      <c r="A30" s="5"/>
      <c r="B30" s="5"/>
      <c r="C30" s="5"/>
      <c r="D30" s="6"/>
      <c r="E30" s="7"/>
    </row>
    <row r="31" spans="1:23" x14ac:dyDescent="0.35">
      <c r="A31" s="5"/>
      <c r="B31" s="5"/>
      <c r="C31" s="5"/>
      <c r="D31" s="6"/>
      <c r="E31" s="7"/>
    </row>
    <row r="32" spans="1:23" x14ac:dyDescent="0.35">
      <c r="A32" s="5"/>
      <c r="B32" s="5"/>
      <c r="C32" s="5"/>
      <c r="D32" s="6"/>
      <c r="E32" s="7"/>
    </row>
  </sheetData>
  <pageMargins left="0.7" right="0.7" top="0.75" bottom="0.75" header="0.3" footer="0.3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/>
  </sheetViews>
  <sheetFormatPr defaultRowHeight="14.5" x14ac:dyDescent="0.35"/>
  <cols>
    <col min="1" max="5" width="20.7265625" customWidth="1"/>
  </cols>
  <sheetData>
    <row r="1" spans="1:5" x14ac:dyDescent="0.35">
      <c r="A1" s="1" t="s">
        <v>0</v>
      </c>
    </row>
    <row r="2" spans="1:5" x14ac:dyDescent="0.35">
      <c r="A2" s="1" t="s">
        <v>102</v>
      </c>
    </row>
    <row r="4" spans="1:5" x14ac:dyDescent="0.35">
      <c r="A4" t="s">
        <v>2</v>
      </c>
    </row>
    <row r="5" spans="1:5" x14ac:dyDescent="0.35">
      <c r="A5" s="14" t="s">
        <v>3</v>
      </c>
    </row>
    <row r="6" spans="1:5" x14ac:dyDescent="0.35">
      <c r="C6" s="19" t="s">
        <v>25</v>
      </c>
      <c r="D6" s="10" t="s">
        <v>26</v>
      </c>
      <c r="E6" s="22"/>
    </row>
    <row r="7" spans="1:5" s="21" customFormat="1" ht="29" x14ac:dyDescent="0.35">
      <c r="A7" s="4" t="s">
        <v>4</v>
      </c>
      <c r="B7" s="4" t="s">
        <v>45</v>
      </c>
      <c r="C7" s="20" t="s">
        <v>103</v>
      </c>
      <c r="D7" s="4" t="s">
        <v>46</v>
      </c>
      <c r="E7" s="23" t="s">
        <v>104</v>
      </c>
    </row>
    <row r="8" spans="1:5" x14ac:dyDescent="0.35">
      <c r="A8" s="11" t="s">
        <v>105</v>
      </c>
      <c r="B8" s="11" t="s">
        <v>106</v>
      </c>
      <c r="C8" s="11" t="s">
        <v>107</v>
      </c>
      <c r="D8" s="11" t="s">
        <v>108</v>
      </c>
      <c r="E8" s="18" t="s">
        <v>109</v>
      </c>
    </row>
    <row r="9" spans="1:5" x14ac:dyDescent="0.35">
      <c r="A9" s="25" t="s">
        <v>110</v>
      </c>
      <c r="B9" s="25">
        <v>1</v>
      </c>
      <c r="C9" s="31">
        <v>464790</v>
      </c>
      <c r="D9" s="28">
        <v>73407</v>
      </c>
      <c r="E9" s="24">
        <f>C9/D9</f>
        <v>6.33168498916997</v>
      </c>
    </row>
    <row r="10" spans="1:5" x14ac:dyDescent="0.35">
      <c r="A10" s="25" t="s">
        <v>110</v>
      </c>
      <c r="B10" s="25">
        <v>2</v>
      </c>
      <c r="C10" s="31">
        <v>450270</v>
      </c>
      <c r="D10" s="28">
        <v>62405</v>
      </c>
      <c r="E10" s="24">
        <f>C10/D10</f>
        <v>7.2152872365996314</v>
      </c>
    </row>
    <row r="11" spans="1:5" x14ac:dyDescent="0.35">
      <c r="A11" s="25" t="s">
        <v>110</v>
      </c>
      <c r="B11" s="25">
        <v>3</v>
      </c>
      <c r="C11" s="31">
        <v>386030</v>
      </c>
      <c r="D11" s="28">
        <v>58646</v>
      </c>
      <c r="E11" s="24">
        <f>C11/D11</f>
        <v>6.5823756095897421</v>
      </c>
    </row>
    <row r="12" spans="1:5" x14ac:dyDescent="0.35">
      <c r="A12" s="25" t="s">
        <v>110</v>
      </c>
      <c r="B12" s="25">
        <v>8</v>
      </c>
      <c r="C12" s="31">
        <v>636580</v>
      </c>
      <c r="D12" s="28">
        <v>54684</v>
      </c>
      <c r="E12" s="24">
        <f>C12/D12</f>
        <v>11.641065028161803</v>
      </c>
    </row>
    <row r="13" spans="1:5" x14ac:dyDescent="0.35">
      <c r="A13" s="5"/>
      <c r="B13" s="5"/>
      <c r="C13" s="6"/>
      <c r="E13" s="6"/>
    </row>
    <row r="14" spans="1:5" x14ac:dyDescent="0.35">
      <c r="A14" s="5"/>
      <c r="B14" s="5"/>
      <c r="C14" s="6"/>
      <c r="E14" s="6"/>
    </row>
    <row r="15" spans="1:5" x14ac:dyDescent="0.35">
      <c r="D15" s="6"/>
    </row>
    <row r="16" spans="1:5" x14ac:dyDescent="0.35">
      <c r="D16" s="6"/>
    </row>
    <row r="17" spans="4:4" x14ac:dyDescent="0.35">
      <c r="D17" s="6"/>
    </row>
    <row r="18" spans="4:4" x14ac:dyDescent="0.35">
      <c r="D18" s="6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4.5" x14ac:dyDescent="0.35"/>
  <cols>
    <col min="1" max="3" width="20.7265625" customWidth="1"/>
  </cols>
  <sheetData>
    <row r="1" spans="1:3" x14ac:dyDescent="0.35">
      <c r="A1" s="1" t="s">
        <v>0</v>
      </c>
    </row>
    <row r="2" spans="1:3" x14ac:dyDescent="0.35">
      <c r="A2" s="1" t="s">
        <v>111</v>
      </c>
    </row>
    <row r="4" spans="1:3" x14ac:dyDescent="0.35">
      <c r="A4" t="s">
        <v>2</v>
      </c>
    </row>
    <row r="5" spans="1:3" x14ac:dyDescent="0.35">
      <c r="A5" s="14" t="s">
        <v>3</v>
      </c>
    </row>
    <row r="6" spans="1:3" x14ac:dyDescent="0.35">
      <c r="C6" s="10" t="s">
        <v>25</v>
      </c>
    </row>
    <row r="7" spans="1:3" s="21" customFormat="1" ht="29" x14ac:dyDescent="0.35">
      <c r="A7" s="4" t="s">
        <v>4</v>
      </c>
      <c r="B7" s="4" t="s">
        <v>112</v>
      </c>
      <c r="C7" s="4" t="s">
        <v>46</v>
      </c>
    </row>
    <row r="8" spans="1:3" x14ac:dyDescent="0.35">
      <c r="A8" s="11" t="s">
        <v>113</v>
      </c>
      <c r="B8" s="11" t="s">
        <v>114</v>
      </c>
      <c r="C8" s="11" t="s">
        <v>115</v>
      </c>
    </row>
    <row r="9" spans="1:3" x14ac:dyDescent="0.35">
      <c r="A9" s="25" t="s">
        <v>116</v>
      </c>
      <c r="B9" s="25">
        <v>1</v>
      </c>
      <c r="C9" s="28">
        <v>73407</v>
      </c>
    </row>
    <row r="10" spans="1:3" x14ac:dyDescent="0.35">
      <c r="A10" s="25" t="s">
        <v>116</v>
      </c>
      <c r="B10" s="25">
        <v>2</v>
      </c>
      <c r="C10" s="28">
        <v>62405</v>
      </c>
    </row>
    <row r="11" spans="1:3" x14ac:dyDescent="0.35">
      <c r="A11" s="25" t="s">
        <v>116</v>
      </c>
      <c r="B11" s="25">
        <v>3</v>
      </c>
      <c r="C11" s="28">
        <v>58646</v>
      </c>
    </row>
    <row r="12" spans="1:3" x14ac:dyDescent="0.35">
      <c r="A12" s="25" t="s">
        <v>116</v>
      </c>
      <c r="B12" s="25">
        <v>4</v>
      </c>
      <c r="C12" s="28">
        <v>54684</v>
      </c>
    </row>
    <row r="13" spans="1:3" x14ac:dyDescent="0.35">
      <c r="A13" s="25" t="s">
        <v>116</v>
      </c>
      <c r="B13" s="5">
        <v>5</v>
      </c>
      <c r="C13" s="28">
        <v>2564</v>
      </c>
    </row>
    <row r="14" spans="1:3" x14ac:dyDescent="0.35">
      <c r="C14" s="6"/>
    </row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1F4A4E79ADC45A1845454F2CE263F" ma:contentTypeVersion="4" ma:contentTypeDescription="Create a new document." ma:contentTypeScope="" ma:versionID="fd8637b02fe5b1b7ddeb66bc76e5581b">
  <xsd:schema xmlns:xsd="http://www.w3.org/2001/XMLSchema" xmlns:xs="http://www.w3.org/2001/XMLSchema" xmlns:p="http://schemas.microsoft.com/office/2006/metadata/properties" xmlns:ns2="c39e3a11-b124-4187-a0f6-296d8bd74387" xmlns:ns3="d29a8555-db37-4257-91ea-e6d336cdedf2" targetNamespace="http://schemas.microsoft.com/office/2006/metadata/properties" ma:root="true" ma:fieldsID="2465ba7d67e1e70e44a7454af5a352d6" ns2:_="" ns3:_="">
    <xsd:import namespace="c39e3a11-b124-4187-a0f6-296d8bd74387"/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e3a11-b124-4187-a0f6-296d8bd74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9a8555-db37-4257-91ea-e6d336cdedf2">
      <UserInfo>
        <DisplayName>Megan Burns</DisplayName>
        <AccountId>17</AccountId>
        <AccountType/>
      </UserInfo>
      <UserInfo>
        <DisplayName>Michael Bailit</DisplayName>
        <AccountId>22</AccountId>
        <AccountType/>
      </UserInfo>
      <UserInfo>
        <DisplayName>Justine Zayhowski</DisplayName>
        <AccountId>2633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CCDEF-29A8-4E77-A8C4-7C3B1B633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e3a11-b124-4187-a0f6-296d8bd74387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72BC8B-BFF5-4C15-9C69-9329B096B366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d29a8555-db37-4257-91ea-e6d336cdedf2"/>
    <ds:schemaRef ds:uri="http://purl.org/dc/terms/"/>
    <ds:schemaRef ds:uri="http://schemas.microsoft.com/office/2006/documentManagement/types"/>
    <ds:schemaRef ds:uri="c39e3a11-b124-4187-a0f6-296d8bd7438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05D3B5-1811-4FE3-8AD6-B1E9EEA0A8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Insurer Contact Information</vt:lpstr>
      <vt:lpstr>HD-TME</vt:lpstr>
      <vt:lpstr>PR Record Type</vt:lpstr>
      <vt:lpstr>Rx Rebates</vt:lpstr>
      <vt:lpstr>Market Enrollment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K.O'Brien</dc:creator>
  <cp:keywords/>
  <dc:description/>
  <cp:lastModifiedBy>Gibison, Frederick</cp:lastModifiedBy>
  <cp:revision/>
  <cp:lastPrinted>2019-06-06T21:10:43Z</cp:lastPrinted>
  <dcterms:created xsi:type="dcterms:W3CDTF">2014-03-21T15:16:19Z</dcterms:created>
  <dcterms:modified xsi:type="dcterms:W3CDTF">2019-06-06T21:59:36Z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0x0101007CF1F4A4E79ADC45A1845454F2CE263F</vt:lpwstr>
  </property>
  <property fmtid="{D5CDD505-2E9C-101B-9397-08002B2CF9AE}" pid="3" name="AuthorIds_UIVersion_1024">
    <vt:lpwstr>17</vt:lpwstr>
  </property>
  <property fmtid="{D5CDD505-2E9C-101B-9397-08002B2CF9AE}" pid="4" name="AuthorIds_UIVersion_2048">
    <vt:lpwstr>22</vt:lpwstr>
  </property>
</Properties>
</file>